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9855" activeTab="2"/>
  </bookViews>
  <sheets>
    <sheet name="Przedmiar-roboty drog." sheetId="1" r:id="rId1"/>
    <sheet name="Przedmiar-kan. deszcz." sheetId="2" r:id="rId2"/>
    <sheet name="Przedmiar-elektr.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<sst xmlns="http://schemas.openxmlformats.org/spreadsheetml/2006/main" count="324" uniqueCount="179">
  <si>
    <t>PRZEDMIAR ROBÓT  nr:  KD_-KET-NI2</t>
  </si>
  <si>
    <t xml:space="preserve">Budowa :  </t>
  </si>
  <si>
    <t xml:space="preserve">Kanalizacja deszczowa </t>
  </si>
  <si>
    <t xml:space="preserve">Obiekt :  </t>
  </si>
  <si>
    <t xml:space="preserve">Gmina Kętrzyn </t>
  </si>
  <si>
    <t>A d r e s :</t>
  </si>
  <si>
    <t>Opis robót :</t>
  </si>
  <si>
    <t>Przebudowa ulicy Zbożowej w Kętrzynie Kanalizacja deszczowa</t>
  </si>
  <si>
    <t>Lp</t>
  </si>
  <si>
    <t>KNR</t>
  </si>
  <si>
    <t>Symbol</t>
  </si>
  <si>
    <t>Nr specyfikacji</t>
  </si>
  <si>
    <t>Kod CPV</t>
  </si>
  <si>
    <t>Opis pozycji</t>
  </si>
  <si>
    <t>Ilość</t>
  </si>
  <si>
    <t>J.m.</t>
  </si>
  <si>
    <t>Krotność</t>
  </si>
  <si>
    <t>a</t>
  </si>
  <si>
    <t>ELEMENT</t>
  </si>
  <si>
    <t xml:space="preserve"> Kanalizacja grawitacyjna - roboty ziemne </t>
  </si>
  <si>
    <t xml:space="preserve"> 201-0218-02-00</t>
  </si>
  <si>
    <t>Wykopy oraz przekopy wykonywane na odkład koparkami podsiębiernymi o pojemności łyżki 0,60 m3, w gruncie kategorii:  III</t>
  </si>
  <si>
    <t>m3</t>
  </si>
  <si>
    <t xml:space="preserve"> 201-0202-05-10</t>
  </si>
  <si>
    <t>Roboty ziemne wykonywane koparkami przedsiębiernymi o poj. łyżki 0,60 m3 z transportem urobku samochodami samowyładowczymi o ładowności ponad 5 do 10 t, na odległość do 1 km: grunt kat. III</t>
  </si>
  <si>
    <t xml:space="preserve"> 201-0230-01-00</t>
  </si>
  <si>
    <t>Przemieszczanie mas ziemnych uprzednio odspojonych na odległośc do 10 m, przy zasypywaniu wykopów spycharkami gąsienicowymi o mocy: 55 kW ( 75 KM),  kat.gruntu I-III</t>
  </si>
  <si>
    <t xml:space="preserve"> 201-0317-02-00</t>
  </si>
  <si>
    <t>Wykopy ręczne liniowe o ścianach pionowych głębokości do 1,5 m, pod fundamenty, rurociągi i kolektory w gruntach suchych kat. III-IV, z wydobyciem urobku łopatą lub wyciągiem ręcznym: szer. wykopu 0,8-1,5 m</t>
  </si>
  <si>
    <t xml:space="preserve"> 201-0320-08-20</t>
  </si>
  <si>
    <t>Ręczne zasypywanie wykopów liniowych o ścianach pionowych i głębokości do 6,0 m: grunt kat. III-IV, szer. wykopu 2,6-4,5 m</t>
  </si>
  <si>
    <t xml:space="preserve"> 201-0321-02-00</t>
  </si>
  <si>
    <t>Pełne umocnienie pionowych ścian wykopów liniowych balami drewnianymi wraz z rozbiórką, w gruntach suchych, przy szerokości wykopu do 1,0 m i głębokości do 3,0 m: grunt kat. III-IV</t>
  </si>
  <si>
    <t>m2</t>
  </si>
  <si>
    <t xml:space="preserve"> 201-0236-02-00</t>
  </si>
  <si>
    <t>Zagęszczenie uprzednio rozplantowanego warstwami gruntu w nasypie ubijakami mechanicznymi, w gruncie spoistym, kategorii : III-IV</t>
  </si>
  <si>
    <t>b</t>
  </si>
  <si>
    <t>Kanalizacja grawitacyjna - roboty montażowe</t>
  </si>
  <si>
    <t xml:space="preserve"> 201-0610-01-00</t>
  </si>
  <si>
    <t xml:space="preserve">Podsypka filtracyjna w gotowym suchym wykopie wraz z przygotowaniem kruszywa, wykonana  z mieszanki piaskowo-żwirowej
</t>
  </si>
  <si>
    <t xml:space="preserve"> 201-0610-02-00</t>
  </si>
  <si>
    <t>Podsypka filtracyjna w gotowym suchym wykopie wraz z przygotowaniem kruszywa, wykonana ze żwiru</t>
  </si>
  <si>
    <t xml:space="preserve"> 201-0611-01-30</t>
  </si>
  <si>
    <t>Drenaż rurowy jednorzędowy w uprzednio przygotowanej obsypce w wykopie suchym, wykonany z sączków ceramicznych o średnicy nominalnej 100 mm</t>
  </si>
  <si>
    <t>m</t>
  </si>
  <si>
    <t xml:space="preserve"> 201-0621-02-10</t>
  </si>
  <si>
    <t>Studzienki rewizyjne i zbiorcze drenażowe w dnie wykopu oraz osadniki piasku, przy średnicy nominalnej 800 mm, w gruncie  kat.III</t>
  </si>
  <si>
    <t>szt</t>
  </si>
  <si>
    <t xml:space="preserve"> 218-0108-07-00</t>
  </si>
  <si>
    <t>Rurociągi z rur PVC dwuściennych łączonych na uszczelki gumowe,przy średnicy rur: 313/276 mm - SN 8</t>
  </si>
  <si>
    <t xml:space="preserve"> 218-0108-04-00</t>
  </si>
  <si>
    <t>Rurociągi z rur PVC dwuściennych łączonych na uszczelki gumowe,przy średnicy zewnętrznej rur: Dn 200 mm SN 8 - podłączenie kratek ściekowych</t>
  </si>
  <si>
    <t xml:space="preserve"> 218-0108-03-00</t>
  </si>
  <si>
    <t xml:space="preserve"> 218-0625-02-00</t>
  </si>
  <si>
    <t xml:space="preserve">Studzienki ściekowe uliczne z gotowych elementów, o średnicy 500 mm: z osadnikiem </t>
  </si>
  <si>
    <t xml:space="preserve"> 218-0613-03-00</t>
  </si>
  <si>
    <t>Kalk. własna</t>
  </si>
  <si>
    <t>Studnie rewizyjne z PVC Dn 400 mm</t>
  </si>
  <si>
    <t xml:space="preserve"> 218-0613-05-10</t>
  </si>
  <si>
    <t>Ustawienie studni rewizyjnej z kręgów betonowych, montowanych przy użyciu żurawia samochodowego, w gotowym wykopie, o głębokości 5,0 m - średnica kręgów: 1500 mm</t>
  </si>
  <si>
    <t xml:space="preserve"> 218-0607-01-00</t>
  </si>
  <si>
    <t>Deskowanie ław fundamentowych</t>
  </si>
  <si>
    <t xml:space="preserve"> 218-0609-01-00</t>
  </si>
  <si>
    <t>c</t>
  </si>
  <si>
    <t>Montaż osadnika i separatora</t>
  </si>
  <si>
    <t>Ustawienie osadnika wirowego 1200 mm i separatora  1200 mm - V2B1-3 - analogia</t>
  </si>
  <si>
    <t>kpl</t>
  </si>
  <si>
    <t>Ustawienie osadnika żelbetowego 100 mm - analogia</t>
  </si>
  <si>
    <t>d</t>
  </si>
  <si>
    <t>Odwodnienie wykopów</t>
  </si>
  <si>
    <t xml:space="preserve"> 201-0605-01-00</t>
  </si>
  <si>
    <t>m-g</t>
  </si>
  <si>
    <t xml:space="preserve"> 201-0616-02-10</t>
  </si>
  <si>
    <t>Rurociągi stalowe kołnierzowe tymczasowe
o średnicy nominalnej rur 150 mm</t>
  </si>
  <si>
    <t xml:space="preserve">Pompowanie próbne pomiarowe lub oczyszczające,
przy średnicy otworów od 150 do 500 mm
</t>
  </si>
  <si>
    <t xml:space="preserve">Ręczne układanie mieszanki betonowej: w ławach fundamentowych lub blokach oporowych </t>
  </si>
  <si>
    <t>Ustawienie studni rewizyjnej z kręgów betonowych, w gotowym wykopie, o głębokości 3,0 m - średnica kręgów 1200 mm</t>
  </si>
  <si>
    <t>Rurociągi z rur  PCW AROT łączonych
na uszczelki gumowe,przy średnicy zewnętrznej rur:  110 mm</t>
  </si>
  <si>
    <t>Nr ST</t>
  </si>
  <si>
    <t>ST 01.00</t>
  </si>
  <si>
    <t>ST 02.00</t>
  </si>
  <si>
    <t>Nr SST</t>
  </si>
  <si>
    <t>Wyszczególnienie elementów
rozliczeniowych</t>
  </si>
  <si>
    <t>Jednostka</t>
  </si>
  <si>
    <t>nazwa</t>
  </si>
  <si>
    <t>ilość</t>
  </si>
  <si>
    <t>ROBOTY POMIAROWE I PRZYGOTOWAWCZE</t>
  </si>
  <si>
    <t>01.01.01</t>
  </si>
  <si>
    <t>km</t>
  </si>
  <si>
    <t>01.02.04</t>
  </si>
  <si>
    <t>01.02.02</t>
  </si>
  <si>
    <t>01.03.04</t>
  </si>
  <si>
    <t>Ułożenie na kablach telekomunikacyjnych dwudzielnych rur osłonowych 110 PS typu AROT</t>
  </si>
  <si>
    <t>ROBOTY ZIEMNE</t>
  </si>
  <si>
    <t>02.01.01</t>
  </si>
  <si>
    <t>Wykopy w gruncie kat . II-IV- pod koryta - do ponownego wbudowania</t>
  </si>
  <si>
    <t>02.03.01</t>
  </si>
  <si>
    <t xml:space="preserve">PODBUDOWA </t>
  </si>
  <si>
    <t>04.01.01</t>
  </si>
  <si>
    <t>04.04.02</t>
  </si>
  <si>
    <t>NAWIERZCHNIA</t>
  </si>
  <si>
    <t>05.03.23</t>
  </si>
  <si>
    <t>06.03.01</t>
  </si>
  <si>
    <t>08.01.01</t>
  </si>
  <si>
    <t>Przedmiar robót - roboty drogowe</t>
  </si>
  <si>
    <t>Kętrzyn - ul. Zbożowa</t>
  </si>
  <si>
    <t>Poz. Cen.</t>
  </si>
  <si>
    <t>Roboty pomiarowe przy liniowych robotach ziemnych - trasa dróg w terenie+inwentaryzacja</t>
  </si>
  <si>
    <t>01.02.01</t>
  </si>
  <si>
    <t>Ścinanie piłą mechaniczną drzew o średnicy 66-75 cm z usunięciem i spaleniem pozostałości po karczowaniu</t>
  </si>
  <si>
    <t>szt.</t>
  </si>
  <si>
    <t>Karczowanie pni koparką podsiębierną w gruntach kat.III-IV o normalnej wilgotności</t>
  </si>
  <si>
    <t>Wywożenie na odl. do 2 km korzeni i pni w terenie normalnym</t>
  </si>
  <si>
    <t>Usunięcie warstwy ziemi urodzajnej (humusu) o grubości do 20 cm z wywiezieniem na odl. do 1 km</t>
  </si>
  <si>
    <t>05.03.11</t>
  </si>
  <si>
    <t>Frezowanie nawierzchni z mas mineralno-bitumicznych śr. grubość 12cm+wywóz</t>
  </si>
  <si>
    <t>Ręczne rozebranie nawierzchni z płytek chodnikowych na podsypce cementowo-piaskowej z wywiezieniem</t>
  </si>
  <si>
    <t>Rozebranie krawężników betonowych i kamiennych na ławie bet. z wywiezieniem</t>
  </si>
  <si>
    <t>Rozebranie obrzeży trawnikowych na podsypce piaskowej z wywiezieniem</t>
  </si>
  <si>
    <t>Rozebranie nawierzchni z betonowych płyt drogowych z wywiezieniem</t>
  </si>
  <si>
    <t>Ręczne rozebranie nawierzchni z kostki na podsypce cementowo-piaskowej z wywiezieniem</t>
  </si>
  <si>
    <t>Regulacja studni telekom.</t>
  </si>
  <si>
    <t>Wykopy w gruncie kat . II-IV- pod koryta - z wywiezieniem</t>
  </si>
  <si>
    <t xml:space="preserve">Formowanie i zagęszczanie nasypów o wys. do 3,0 m  w gruncie kat.III  - (nasyp-TRZ), uwzględnić materiał pozyskany z koryt i wykopów </t>
  </si>
  <si>
    <t>Profilowanie i zagęszczanie podłoża wykonywane ręcznie w gruncie kat. II-IV pod warstwy konstrukcyjne nawierzchni</t>
  </si>
  <si>
    <t>04.04.01</t>
  </si>
  <si>
    <t xml:space="preserve">Warstwa górna podbudowy z pospółki gr. 10 cm- chodniki </t>
  </si>
  <si>
    <t>04.05.01</t>
  </si>
  <si>
    <t xml:space="preserve">Grunt stabilizowany cementem Rm-2,5 Mpa gr. 22 cm </t>
  </si>
  <si>
    <t>Podbudowa zasadnicza z kruszywa łamanego stabilizowanego mechanicznie gr. 20 cm</t>
  </si>
  <si>
    <t>04.07.01</t>
  </si>
  <si>
    <t>Podbudowa zasadnicza z betonu asfaltowego gr. 7cm</t>
  </si>
  <si>
    <t>Podbudowa pomocnicza z gruntu lub kruszywa stabilizowanego cementem gr. 15 cm - zatoki parkingowe, zjazdy</t>
  </si>
  <si>
    <t>KRAWĘŻNIKI I OBRZEŻA</t>
  </si>
  <si>
    <t>Krawężniki betonowe wystające i obniżone o wymiarach 20x30 cm z wykonaniem ław betonowych na podsypce cementowo-piaskowej</t>
  </si>
  <si>
    <t>08.03.01</t>
  </si>
  <si>
    <t>Obrzeża betonowe o wym. 8x25 cm na podsypce piaskowej z wyp.spoin piaskiem</t>
  </si>
  <si>
    <t>04.03.01</t>
  </si>
  <si>
    <t>Oczyszczenie i skropienie podłoża przed warstwą wiążącą i ścieralną</t>
  </si>
  <si>
    <t>05.03.05</t>
  </si>
  <si>
    <r>
      <t xml:space="preserve">Nawierzchnie z mieszanek mineralno-bitumicznych asfaltowych o grubości </t>
    </r>
    <r>
      <rPr>
        <sz val="10"/>
        <rFont val="Arial"/>
        <family val="2"/>
      </rPr>
      <t>6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cm (warstwa wiążąca)</t>
    </r>
  </si>
  <si>
    <r>
      <t xml:space="preserve">Nawierzchnie z mieszanek mineralno-bitumicznych asfaltowych o grubości </t>
    </r>
    <r>
      <rPr>
        <sz val="10"/>
        <rFont val="Arial"/>
        <family val="2"/>
      </rPr>
      <t>5</t>
    </r>
    <r>
      <rPr>
        <sz val="10"/>
        <rFont val="Arial"/>
        <family val="0"/>
      </rPr>
      <t xml:space="preserve"> cm (warstwa ścieralna)</t>
    </r>
  </si>
  <si>
    <t>08.02.02</t>
  </si>
  <si>
    <t>Chodniki z kostki brukowej betonowej grubości 6 cm na podsypce cementowo-piaskowej z wypełnieniem spoin piaskiem</t>
  </si>
  <si>
    <t>Nawierzchnia z kostki brukowej betonowej grubości 8 cm na podsypce cementowo-piaskowej z wypełnieniem spoin piaskiem - zjazdy i zatoki parkingowe</t>
  </si>
  <si>
    <t>ZIELEŃ</t>
  </si>
  <si>
    <t>Plantowanie (obrobienie na czysto) skarp i zieleńców wykonywanych ręcznie w gruntach kat.I-III z obsianiem trawą</t>
  </si>
  <si>
    <t>Podstawa</t>
  </si>
  <si>
    <t>Opis</t>
  </si>
  <si>
    <t>jedn.obm.</t>
  </si>
  <si>
    <t>Obmiar</t>
  </si>
  <si>
    <t>SSTWiOR dz. 2</t>
  </si>
  <si>
    <t>Rozłącznik lub wyłącznik przeciwporażeniowy 3 (4)-biegunowy w rozdzielnicach (C50)</t>
  </si>
  <si>
    <t>Wyłącznik nadprądowy 1-biegunowy w rozdzielnicach (B16)</t>
  </si>
  <si>
    <t>Kopanie rowów dla kabli w sposób ręczny w gruncie kat. I-II</t>
  </si>
  <si>
    <t>666*0.4*0.8 = 213.12</t>
  </si>
  <si>
    <t>Nasypanie warstwy piasku na dnie rowu kablowego o szerokości do 0.4 m</t>
  </si>
  <si>
    <t>666*2 = 1332.00</t>
  </si>
  <si>
    <t>Ułożenie rur osłonowych z PCW o śr.do 140 mm (DVK 75)</t>
  </si>
  <si>
    <t>Ułożenie rur osłonowych z PCW o śr.do 140 mm (SRS 75)</t>
  </si>
  <si>
    <t>Ułożenie rur osłonowych z PCW o śr.do 140 mm (A83PS)</t>
  </si>
  <si>
    <t>Układanie kabli o masie do 2.0 kg/m w rowach kablowych ręcznie (YAKY 5x35)</t>
  </si>
  <si>
    <t>Montaż i stawianie słupów oświetleniowych o masie do 100 kg (S-95P + F150)</t>
  </si>
  <si>
    <t>Zasypywanie rowów dla kabli wykonanych mechanicznie w gruncie kat. I-II</t>
  </si>
  <si>
    <t>666*0.4*0.6 = 159.84</t>
  </si>
  <si>
    <t>Montaż wysięgników rurowych o masie do 15 kg na słupie</t>
  </si>
  <si>
    <t>Montaż opraw oświetlenia zewnętrznego na słupie (SL-100.100)</t>
  </si>
  <si>
    <t>Tablica bezpiecznikowa wnękowa (TBS)</t>
  </si>
  <si>
    <t>Montaż przewodów do opraw oświetleniowych - wciąganie w słupy, rury osłonowe i wysięgniki przy wysokości latarń do 10 m (YDY 3x15)</t>
  </si>
  <si>
    <t>kpl.przew.</t>
  </si>
  <si>
    <t>Zarobienie na sucho końca kabla 5-żyłowego o przekroju żył do 50 mm2 na napięcie do 1 kV o izolacji i powłoce z tworzyw sztucznych</t>
  </si>
  <si>
    <t>Montaż uziomów lub przewodów uziemiających w gruncie kat.I-II</t>
  </si>
  <si>
    <t>Mechaniczne pogrążanie uziomów pionowych prętowych w gruncie kat I-II</t>
  </si>
  <si>
    <t>SSTWiOR dz. 5</t>
  </si>
  <si>
    <t>Badanie linii kablowej N.N.- kabel 5-żyłowy</t>
  </si>
  <si>
    <t>odc.</t>
  </si>
  <si>
    <t>Badania i pomiary instalacji skuteczności zerowania (pierwszy pomiar)</t>
  </si>
  <si>
    <t>Badania i pomiary instalacji uziemiającej (pierwszy pomiar)</t>
  </si>
  <si>
    <t>Przedmiar robót - roboty elektr.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</si>
</sst>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"/>
    <numFmt numFmtId="166" formatCode="_(* #,##0.0_);_(* \(#,##0.0\);_(* &quot;-&quot;??_);_(@_)"/>
  </numFmts>
  <fonts count="16">
    <font>
      <sz val="10"/>
      <name val="Arial"/>
      <family val="0"/>
    </font>
    <font>
      <sz val="8"/>
      <name val="Arial"/>
      <family val="0"/>
    </font>
    <font>
      <sz val="10"/>
      <name val="Arial CE"/>
      <family val="2"/>
    </font>
    <font>
      <sz val="10"/>
      <color indexed="8"/>
      <name val="Arial CE"/>
      <family val="2"/>
    </font>
    <font>
      <sz val="11"/>
      <name val="Arial"/>
      <family val="0"/>
    </font>
    <font>
      <b/>
      <sz val="10"/>
      <name val="Arial"/>
      <family val="0"/>
    </font>
    <font>
      <sz val="9"/>
      <color indexed="8"/>
      <name val="Arial CE"/>
      <family val="2"/>
    </font>
    <font>
      <b/>
      <sz val="12"/>
      <name val="Arial"/>
      <family val="2"/>
    </font>
    <font>
      <b/>
      <sz val="14"/>
      <name val="Arial CE"/>
      <family val="0"/>
    </font>
    <font>
      <b/>
      <sz val="11"/>
      <name val="Arial CE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2"/>
    </font>
    <font>
      <b/>
      <sz val="12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0" fillId="2" borderId="3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2" fontId="0" fillId="0" borderId="2" xfId="0" applyNumberFormat="1" applyFont="1" applyBorder="1" applyAlignment="1">
      <alignment/>
    </xf>
    <xf numFmtId="166" fontId="6" fillId="0" borderId="4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2" fontId="0" fillId="0" borderId="2" xfId="0" applyNumberFormat="1" applyFont="1" applyBorder="1" applyAlignment="1">
      <alignment wrapText="1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0" fontId="5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2" fontId="0" fillId="0" borderId="6" xfId="0" applyNumberFormat="1" applyFont="1" applyBorder="1" applyAlignment="1">
      <alignment/>
    </xf>
    <xf numFmtId="0" fontId="11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wrapText="1"/>
    </xf>
    <xf numFmtId="2" fontId="0" fillId="0" borderId="2" xfId="0" applyNumberFormat="1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wrapText="1"/>
    </xf>
    <xf numFmtId="2" fontId="0" fillId="0" borderId="8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4" fillId="0" borderId="9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olka-projekty\Zbo&#380;owa-K&#281;trzyn\WYDRUKI\KOSZTORYS%20Zbo&#380;owa.msc-nowe_zjaz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sztorys inwestrorski"/>
      <sheetName val="Kosztorys ofertowy"/>
      <sheetName val="Przedmiar robót"/>
      <sheetName val="Obliczenia"/>
    </sheetNames>
    <sheetDataSet>
      <sheetData sheetId="3">
        <row r="10">
          <cell r="C10">
            <v>650</v>
          </cell>
          <cell r="D10">
            <v>4611.02</v>
          </cell>
          <cell r="F10">
            <v>4611.02</v>
          </cell>
          <cell r="G10">
            <v>4611.02</v>
          </cell>
          <cell r="H10">
            <v>5105.02</v>
          </cell>
        </row>
        <row r="12">
          <cell r="B12">
            <v>3311.5200000000004</v>
          </cell>
        </row>
        <row r="13">
          <cell r="B13">
            <v>1301.4299999999998</v>
          </cell>
        </row>
        <row r="14">
          <cell r="B14">
            <v>1587.7399999999998</v>
          </cell>
        </row>
        <row r="15">
          <cell r="B15">
            <v>2289.45</v>
          </cell>
        </row>
        <row r="16">
          <cell r="B16">
            <v>988.48</v>
          </cell>
        </row>
        <row r="17">
          <cell r="B17">
            <v>4881.52</v>
          </cell>
        </row>
        <row r="18">
          <cell r="B18">
            <v>2638.71</v>
          </cell>
        </row>
        <row r="19">
          <cell r="B19">
            <v>1553.229999999999</v>
          </cell>
        </row>
        <row r="20">
          <cell r="B20">
            <v>416.58000000000004</v>
          </cell>
        </row>
        <row r="21">
          <cell r="B21">
            <v>1543.4200000000003</v>
          </cell>
        </row>
        <row r="22">
          <cell r="B22">
            <v>2</v>
          </cell>
        </row>
        <row r="23">
          <cell r="B23">
            <v>114.97</v>
          </cell>
        </row>
        <row r="24">
          <cell r="B24">
            <v>1997.5200000000002</v>
          </cell>
        </row>
        <row r="25">
          <cell r="B25">
            <v>190.29</v>
          </cell>
        </row>
        <row r="26">
          <cell r="B26">
            <v>784.2600000000001</v>
          </cell>
        </row>
        <row r="27">
          <cell r="B27">
            <v>591.89</v>
          </cell>
        </row>
        <row r="28">
          <cell r="B28">
            <v>465.92999999999995</v>
          </cell>
        </row>
        <row r="29">
          <cell r="B2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22">
      <selection activeCell="D2" sqref="D2:D3"/>
    </sheetView>
  </sheetViews>
  <sheetFormatPr defaultColWidth="9.140625" defaultRowHeight="12.75"/>
  <cols>
    <col min="1" max="1" width="5.00390625" style="0" customWidth="1"/>
    <col min="2" max="2" width="8.28125" style="0" customWidth="1"/>
    <col min="3" max="3" width="0" style="0" hidden="1" customWidth="1"/>
    <col min="4" max="4" width="59.00390625" style="0" customWidth="1"/>
    <col min="5" max="5" width="7.8515625" style="0" customWidth="1"/>
  </cols>
  <sheetData>
    <row r="1" ht="15.75">
      <c r="D1" s="39"/>
    </row>
    <row r="2" spans="1:4" ht="18">
      <c r="A2" s="7"/>
      <c r="B2" s="7"/>
      <c r="D2" s="40" t="s">
        <v>104</v>
      </c>
    </row>
    <row r="3" spans="1:4" ht="15">
      <c r="A3" s="7"/>
      <c r="B3" s="7"/>
      <c r="D3" s="41" t="s">
        <v>105</v>
      </c>
    </row>
    <row r="4" spans="1:4" ht="15">
      <c r="A4" s="7"/>
      <c r="B4" s="7"/>
      <c r="D4" s="41"/>
    </row>
    <row r="5" spans="1:2" ht="13.5" thickBot="1">
      <c r="A5" s="7"/>
      <c r="B5" s="7"/>
    </row>
    <row r="6" spans="1:6" ht="14.25">
      <c r="A6" s="64" t="s">
        <v>8</v>
      </c>
      <c r="B6" s="66" t="s">
        <v>81</v>
      </c>
      <c r="C6" s="68" t="s">
        <v>106</v>
      </c>
      <c r="D6" s="68" t="s">
        <v>82</v>
      </c>
      <c r="E6" s="62" t="s">
        <v>83</v>
      </c>
      <c r="F6" s="63"/>
    </row>
    <row r="7" spans="1:6" ht="14.25">
      <c r="A7" s="65"/>
      <c r="B7" s="67"/>
      <c r="C7" s="69"/>
      <c r="D7" s="69"/>
      <c r="E7" s="8" t="s">
        <v>84</v>
      </c>
      <c r="F7" s="9" t="s">
        <v>85</v>
      </c>
    </row>
    <row r="8" spans="1:6" ht="12.75">
      <c r="A8" s="10"/>
      <c r="B8" s="11"/>
      <c r="C8" s="12"/>
      <c r="D8" s="12" t="s">
        <v>86</v>
      </c>
      <c r="E8" s="12"/>
      <c r="F8" s="13"/>
    </row>
    <row r="9" spans="1:6" ht="25.5">
      <c r="A9" s="14">
        <v>1</v>
      </c>
      <c r="B9" s="15" t="s">
        <v>87</v>
      </c>
      <c r="C9" s="42"/>
      <c r="D9" s="16" t="s">
        <v>107</v>
      </c>
      <c r="E9" s="15" t="s">
        <v>88</v>
      </c>
      <c r="F9" s="17">
        <f>'[1]Obliczenia'!C10/1000</f>
        <v>0.65</v>
      </c>
    </row>
    <row r="10" spans="1:6" ht="25.5">
      <c r="A10" s="14">
        <f>A9+1</f>
        <v>2</v>
      </c>
      <c r="B10" s="15" t="s">
        <v>108</v>
      </c>
      <c r="C10" s="42"/>
      <c r="D10" s="16" t="s">
        <v>109</v>
      </c>
      <c r="E10" s="15" t="s">
        <v>110</v>
      </c>
      <c r="F10" s="17">
        <f>'[1]Obliczenia'!B22</f>
        <v>2</v>
      </c>
    </row>
    <row r="11" spans="1:6" ht="25.5">
      <c r="A11" s="14">
        <f aca="true" t="shared" si="0" ref="A11:A21">A10+1</f>
        <v>3</v>
      </c>
      <c r="B11" s="15" t="s">
        <v>108</v>
      </c>
      <c r="C11" s="42"/>
      <c r="D11" s="16" t="s">
        <v>111</v>
      </c>
      <c r="E11" s="15" t="s">
        <v>110</v>
      </c>
      <c r="F11" s="17">
        <f>F10</f>
        <v>2</v>
      </c>
    </row>
    <row r="12" spans="1:6" ht="12.75">
      <c r="A12" s="14">
        <f t="shared" si="0"/>
        <v>4</v>
      </c>
      <c r="B12" s="15" t="s">
        <v>108</v>
      </c>
      <c r="C12" s="42"/>
      <c r="D12" s="16" t="s">
        <v>112</v>
      </c>
      <c r="E12" s="15" t="s">
        <v>110</v>
      </c>
      <c r="F12" s="17">
        <f>F10</f>
        <v>2</v>
      </c>
    </row>
    <row r="13" spans="1:6" ht="25.5">
      <c r="A13" s="14">
        <f t="shared" si="0"/>
        <v>5</v>
      </c>
      <c r="B13" s="15" t="s">
        <v>90</v>
      </c>
      <c r="C13" s="43"/>
      <c r="D13" s="16" t="s">
        <v>113</v>
      </c>
      <c r="E13" s="15" t="s">
        <v>22</v>
      </c>
      <c r="F13" s="44">
        <f>'[1]Obliczenia'!B17*0.2</f>
        <v>976.3040000000001</v>
      </c>
    </row>
    <row r="14" spans="1:6" ht="25.5">
      <c r="A14" s="14">
        <f t="shared" si="0"/>
        <v>6</v>
      </c>
      <c r="B14" s="15" t="s">
        <v>114</v>
      </c>
      <c r="C14" s="43"/>
      <c r="D14" s="16" t="s">
        <v>115</v>
      </c>
      <c r="E14" s="15" t="s">
        <v>33</v>
      </c>
      <c r="F14" s="17">
        <f>'[1]Obliczenia'!B12</f>
        <v>3311.5200000000004</v>
      </c>
    </row>
    <row r="15" spans="1:6" ht="25.5">
      <c r="A15" s="14">
        <f t="shared" si="0"/>
        <v>7</v>
      </c>
      <c r="B15" s="15" t="s">
        <v>89</v>
      </c>
      <c r="C15" s="43"/>
      <c r="D15" s="16" t="s">
        <v>116</v>
      </c>
      <c r="E15" s="15" t="s">
        <v>33</v>
      </c>
      <c r="F15" s="17">
        <f>'[1]Obliczenia'!B26</f>
        <v>784.2600000000001</v>
      </c>
    </row>
    <row r="16" spans="1:6" ht="25.5">
      <c r="A16" s="14">
        <f t="shared" si="0"/>
        <v>8</v>
      </c>
      <c r="B16" s="15" t="s">
        <v>89</v>
      </c>
      <c r="C16" s="43"/>
      <c r="D16" s="16" t="s">
        <v>117</v>
      </c>
      <c r="E16" s="15" t="s">
        <v>44</v>
      </c>
      <c r="F16" s="17">
        <f>'[1]Obliczenia'!B28</f>
        <v>465.92999999999995</v>
      </c>
    </row>
    <row r="17" spans="1:6" ht="25.5">
      <c r="A17" s="14">
        <f t="shared" si="0"/>
        <v>9</v>
      </c>
      <c r="B17" s="15" t="s">
        <v>89</v>
      </c>
      <c r="C17" s="43"/>
      <c r="D17" s="16" t="s">
        <v>118</v>
      </c>
      <c r="E17" s="15" t="s">
        <v>44</v>
      </c>
      <c r="F17" s="17">
        <f>'[1]Obliczenia'!B27</f>
        <v>591.89</v>
      </c>
    </row>
    <row r="18" spans="1:6" ht="25.5">
      <c r="A18" s="14">
        <f t="shared" si="0"/>
        <v>10</v>
      </c>
      <c r="B18" s="15" t="s">
        <v>89</v>
      </c>
      <c r="C18" s="43"/>
      <c r="D18" s="16" t="s">
        <v>119</v>
      </c>
      <c r="E18" s="22" t="s">
        <v>33</v>
      </c>
      <c r="F18" s="45">
        <f>'[1]Obliczenia'!B24</f>
        <v>1997.5200000000002</v>
      </c>
    </row>
    <row r="19" spans="1:6" ht="25.5">
      <c r="A19" s="14">
        <f t="shared" si="0"/>
        <v>11</v>
      </c>
      <c r="B19" s="15" t="s">
        <v>89</v>
      </c>
      <c r="C19" s="43"/>
      <c r="D19" s="16" t="s">
        <v>120</v>
      </c>
      <c r="E19" s="22" t="s">
        <v>33</v>
      </c>
      <c r="F19" s="17">
        <f>'[1]Obliczenia'!B25</f>
        <v>190.29</v>
      </c>
    </row>
    <row r="20" spans="1:6" ht="24">
      <c r="A20" s="14">
        <f t="shared" si="0"/>
        <v>12</v>
      </c>
      <c r="B20" s="15" t="s">
        <v>91</v>
      </c>
      <c r="C20" s="43"/>
      <c r="D20" s="18" t="s">
        <v>92</v>
      </c>
      <c r="E20" s="15" t="s">
        <v>44</v>
      </c>
      <c r="F20" s="17">
        <f>'[1]Obliczenia'!B23</f>
        <v>114.97</v>
      </c>
    </row>
    <row r="21" spans="1:6" ht="12.75">
      <c r="A21" s="14">
        <f t="shared" si="0"/>
        <v>13</v>
      </c>
      <c r="B21" s="15" t="s">
        <v>91</v>
      </c>
      <c r="C21" s="43"/>
      <c r="D21" s="16" t="s">
        <v>121</v>
      </c>
      <c r="E21" s="15" t="s">
        <v>110</v>
      </c>
      <c r="F21" s="17">
        <f>'[1]Obliczenia'!B29</f>
        <v>2</v>
      </c>
    </row>
    <row r="22" spans="1:6" ht="12.75">
      <c r="A22" s="10"/>
      <c r="B22" s="19"/>
      <c r="C22" s="25"/>
      <c r="D22" s="12" t="s">
        <v>93</v>
      </c>
      <c r="E22" s="12"/>
      <c r="F22" s="13"/>
    </row>
    <row r="23" spans="1:6" ht="25.5">
      <c r="A23" s="14">
        <v>14</v>
      </c>
      <c r="B23" s="15" t="s">
        <v>94</v>
      </c>
      <c r="C23" s="46"/>
      <c r="D23" s="16" t="s">
        <v>95</v>
      </c>
      <c r="E23" s="15" t="s">
        <v>22</v>
      </c>
      <c r="F23" s="47">
        <f>'[1]Obliczenia'!B16</f>
        <v>988.48</v>
      </c>
    </row>
    <row r="24" spans="1:6" ht="12.75">
      <c r="A24" s="14">
        <f>A23+1</f>
        <v>15</v>
      </c>
      <c r="B24" s="15" t="s">
        <v>94</v>
      </c>
      <c r="C24" s="46"/>
      <c r="D24" s="23" t="s">
        <v>122</v>
      </c>
      <c r="E24" s="15" t="s">
        <v>22</v>
      </c>
      <c r="F24" s="20">
        <f>'[1]Obliczenia'!B15-'[1]Obliczenia'!B16</f>
        <v>1300.9699999999998</v>
      </c>
    </row>
    <row r="25" spans="1:6" ht="38.25">
      <c r="A25" s="14">
        <f>A24+1</f>
        <v>16</v>
      </c>
      <c r="B25" s="15" t="s">
        <v>96</v>
      </c>
      <c r="C25" s="46"/>
      <c r="D25" s="16" t="s">
        <v>123</v>
      </c>
      <c r="E25" s="15" t="s">
        <v>22</v>
      </c>
      <c r="F25" s="47">
        <f>'[1]Obliczenia'!B16</f>
        <v>988.48</v>
      </c>
    </row>
    <row r="26" spans="1:6" ht="12.75">
      <c r="A26" s="10"/>
      <c r="B26" s="19"/>
      <c r="C26" s="25"/>
      <c r="D26" s="12" t="s">
        <v>97</v>
      </c>
      <c r="E26" s="12"/>
      <c r="F26" s="13"/>
    </row>
    <row r="27" spans="1:6" ht="25.5">
      <c r="A27" s="21">
        <f>A25+1</f>
        <v>17</v>
      </c>
      <c r="B27" s="22" t="s">
        <v>98</v>
      </c>
      <c r="C27" s="22"/>
      <c r="D27" s="23" t="s">
        <v>124</v>
      </c>
      <c r="E27" s="22" t="s">
        <v>33</v>
      </c>
      <c r="F27" s="48">
        <f>'[1]Obliczenia'!H10+'[1]Obliczenia'!B14+'[1]Obliczenia'!B13</f>
        <v>7994.1900000000005</v>
      </c>
    </row>
    <row r="28" spans="1:6" ht="12.75">
      <c r="A28" s="21">
        <f>+A27+1</f>
        <v>18</v>
      </c>
      <c r="B28" s="22" t="s">
        <v>125</v>
      </c>
      <c r="C28" s="49"/>
      <c r="D28" s="23" t="s">
        <v>126</v>
      </c>
      <c r="E28" s="22" t="s">
        <v>33</v>
      </c>
      <c r="F28" s="48">
        <f>'[1]Obliczenia'!B14</f>
        <v>1587.7399999999998</v>
      </c>
    </row>
    <row r="29" spans="1:6" ht="12.75">
      <c r="A29" s="21">
        <f>+A28+1</f>
        <v>19</v>
      </c>
      <c r="B29" s="15" t="s">
        <v>127</v>
      </c>
      <c r="C29" s="50"/>
      <c r="D29" s="23" t="s">
        <v>128</v>
      </c>
      <c r="E29" s="22" t="s">
        <v>33</v>
      </c>
      <c r="F29" s="17">
        <f>'[1]Obliczenia'!H10</f>
        <v>5105.02</v>
      </c>
    </row>
    <row r="30" spans="1:6" ht="25.5">
      <c r="A30" s="21">
        <f>+A29+1</f>
        <v>20</v>
      </c>
      <c r="B30" s="15" t="s">
        <v>99</v>
      </c>
      <c r="C30" s="43"/>
      <c r="D30" s="16" t="s">
        <v>129</v>
      </c>
      <c r="E30" s="15" t="s">
        <v>33</v>
      </c>
      <c r="F30" s="20">
        <f>'[1]Obliczenia'!G10</f>
        <v>4611.02</v>
      </c>
    </row>
    <row r="31" spans="1:6" ht="12.75">
      <c r="A31" s="21">
        <f>+A30+1</f>
        <v>21</v>
      </c>
      <c r="B31" s="51" t="s">
        <v>130</v>
      </c>
      <c r="C31" s="50"/>
      <c r="D31" s="23" t="s">
        <v>131</v>
      </c>
      <c r="E31" s="22" t="s">
        <v>33</v>
      </c>
      <c r="F31" s="48">
        <f>'[1]Obliczenia'!F10</f>
        <v>4611.02</v>
      </c>
    </row>
    <row r="32" spans="1:6" ht="25.5">
      <c r="A32" s="21">
        <f>+A31+1</f>
        <v>22</v>
      </c>
      <c r="B32" s="15" t="s">
        <v>127</v>
      </c>
      <c r="C32" s="52"/>
      <c r="D32" s="16" t="s">
        <v>132</v>
      </c>
      <c r="E32" s="42" t="s">
        <v>33</v>
      </c>
      <c r="F32" s="53">
        <f>'[1]Obliczenia'!B13</f>
        <v>1301.4299999999998</v>
      </c>
    </row>
    <row r="33" spans="1:6" ht="12.75">
      <c r="A33" s="24"/>
      <c r="B33" s="19"/>
      <c r="C33" s="25"/>
      <c r="D33" s="12" t="s">
        <v>133</v>
      </c>
      <c r="E33" s="12"/>
      <c r="F33" s="13"/>
    </row>
    <row r="34" spans="1:6" ht="25.5">
      <c r="A34" s="21">
        <v>23</v>
      </c>
      <c r="B34" s="15" t="s">
        <v>103</v>
      </c>
      <c r="C34" s="49"/>
      <c r="D34" s="16" t="s">
        <v>134</v>
      </c>
      <c r="E34" s="15" t="s">
        <v>44</v>
      </c>
      <c r="F34" s="17">
        <f>'[1]Obliczenia'!B19+'[1]Obliczenia'!B20</f>
        <v>1969.809999999999</v>
      </c>
    </row>
    <row r="35" spans="1:6" ht="25.5">
      <c r="A35" s="21">
        <v>24</v>
      </c>
      <c r="B35" s="15" t="s">
        <v>135</v>
      </c>
      <c r="C35" s="49"/>
      <c r="D35" s="16" t="s">
        <v>136</v>
      </c>
      <c r="E35" s="15" t="s">
        <v>44</v>
      </c>
      <c r="F35" s="17">
        <f>'[1]Obliczenia'!B21</f>
        <v>1543.4200000000003</v>
      </c>
    </row>
    <row r="36" spans="1:6" ht="12.75">
      <c r="A36" s="24"/>
      <c r="B36" s="19"/>
      <c r="C36" s="25"/>
      <c r="D36" s="38" t="s">
        <v>100</v>
      </c>
      <c r="E36" s="54"/>
      <c r="F36" s="55"/>
    </row>
    <row r="37" spans="1:6" ht="25.5">
      <c r="A37" s="14">
        <v>25</v>
      </c>
      <c r="B37" s="15" t="s">
        <v>137</v>
      </c>
      <c r="C37" s="43"/>
      <c r="D37" s="16" t="s">
        <v>138</v>
      </c>
      <c r="E37" s="15" t="s">
        <v>33</v>
      </c>
      <c r="F37" s="17">
        <f>'[1]Obliczenia'!G10+'[1]Obliczenia'!F10</f>
        <v>9222.04</v>
      </c>
    </row>
    <row r="38" spans="1:6" ht="25.5">
      <c r="A38" s="14">
        <f>A37+1</f>
        <v>26</v>
      </c>
      <c r="B38" s="15" t="s">
        <v>139</v>
      </c>
      <c r="C38" s="43"/>
      <c r="D38" s="16" t="s">
        <v>140</v>
      </c>
      <c r="E38" s="15" t="s">
        <v>33</v>
      </c>
      <c r="F38" s="17">
        <f>'[1]Obliczenia'!F10</f>
        <v>4611.02</v>
      </c>
    </row>
    <row r="39" spans="1:6" ht="25.5">
      <c r="A39" s="14">
        <f>A38+1</f>
        <v>27</v>
      </c>
      <c r="B39" s="15" t="s">
        <v>139</v>
      </c>
      <c r="C39" s="43"/>
      <c r="D39" s="16" t="s">
        <v>141</v>
      </c>
      <c r="E39" s="15" t="s">
        <v>33</v>
      </c>
      <c r="F39" s="17">
        <f>'[1]Obliczenia'!D10</f>
        <v>4611.02</v>
      </c>
    </row>
    <row r="40" spans="1:6" ht="25.5">
      <c r="A40" s="14">
        <f>A39+1</f>
        <v>28</v>
      </c>
      <c r="B40" s="15" t="s">
        <v>142</v>
      </c>
      <c r="C40" s="43"/>
      <c r="D40" s="16" t="s">
        <v>143</v>
      </c>
      <c r="E40" s="15" t="s">
        <v>33</v>
      </c>
      <c r="F40" s="17">
        <f>'[1]Obliczenia'!B14</f>
        <v>1587.7399999999998</v>
      </c>
    </row>
    <row r="41" spans="1:6" ht="38.25">
      <c r="A41" s="14">
        <f>A40+1</f>
        <v>29</v>
      </c>
      <c r="B41" s="15" t="s">
        <v>101</v>
      </c>
      <c r="C41" s="43"/>
      <c r="D41" s="16" t="s">
        <v>144</v>
      </c>
      <c r="E41" s="15" t="s">
        <v>33</v>
      </c>
      <c r="F41" s="17">
        <f>'[1]Obliczenia'!B13</f>
        <v>1301.4299999999998</v>
      </c>
    </row>
    <row r="42" spans="1:6" ht="12.75">
      <c r="A42" s="10"/>
      <c r="B42" s="19"/>
      <c r="C42" s="25"/>
      <c r="D42" s="12" t="s">
        <v>145</v>
      </c>
      <c r="E42" s="12"/>
      <c r="F42" s="13"/>
    </row>
    <row r="43" spans="1:6" ht="26.25" thickBot="1">
      <c r="A43" s="56">
        <v>30</v>
      </c>
      <c r="B43" s="26" t="s">
        <v>102</v>
      </c>
      <c r="C43" s="57"/>
      <c r="D43" s="58" t="s">
        <v>146</v>
      </c>
      <c r="E43" s="57" t="s">
        <v>33</v>
      </c>
      <c r="F43" s="59">
        <f>'[1]Obliczenia'!B18</f>
        <v>2638.71</v>
      </c>
    </row>
  </sheetData>
  <mergeCells count="5">
    <mergeCell ref="E6:F6"/>
    <mergeCell ref="A6:A7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M13" sqref="M13"/>
    </sheetView>
  </sheetViews>
  <sheetFormatPr defaultColWidth="9.140625" defaultRowHeight="12.75"/>
  <cols>
    <col min="1" max="1" width="8.7109375" style="4" customWidth="1"/>
    <col min="2" max="2" width="12.7109375" style="1" customWidth="1"/>
    <col min="3" max="3" width="6.421875" style="1" hidden="1" customWidth="1"/>
    <col min="4" max="4" width="14.421875" style="1" hidden="1" customWidth="1"/>
    <col min="5" max="6" width="12.7109375" style="1" hidden="1" customWidth="1"/>
    <col min="7" max="7" width="39.28125" style="6" customWidth="1"/>
    <col min="8" max="8" width="10.421875" style="1" customWidth="1"/>
    <col min="9" max="9" width="12.7109375" style="1" customWidth="1"/>
    <col min="10" max="10" width="6.7109375" style="1" hidden="1" customWidth="1"/>
    <col min="11" max="11" width="12.7109375" style="1" customWidth="1"/>
    <col min="12" max="12" width="6.7109375" style="1" customWidth="1"/>
    <col min="13" max="13" width="16.7109375" style="1" customWidth="1"/>
    <col min="14" max="14" width="12.7109375" style="1" customWidth="1"/>
    <col min="15" max="15" width="10.7109375" style="1" customWidth="1"/>
    <col min="16" max="17" width="3.7109375" style="1" customWidth="1"/>
    <col min="18" max="18" width="8.7109375" style="1" customWidth="1"/>
    <col min="19" max="19" width="3.7109375" style="1" customWidth="1"/>
    <col min="20" max="20" width="4.7109375" style="1" customWidth="1"/>
    <col min="21" max="21" width="50.7109375" style="1" customWidth="1"/>
    <col min="22" max="22" width="3.7109375" style="1" customWidth="1"/>
    <col min="23" max="23" width="6.7109375" style="1" customWidth="1"/>
    <col min="24" max="28" width="10.7109375" style="1" customWidth="1"/>
    <col min="29" max="29" width="3.7109375" style="1" customWidth="1"/>
    <col min="30" max="30" width="4.7109375" style="1" customWidth="1"/>
    <col min="31" max="31" width="10.7109375" style="1" customWidth="1"/>
    <col min="32" max="32" width="6.7109375" style="1" customWidth="1"/>
    <col min="33" max="35" width="10.7109375" style="1" customWidth="1"/>
    <col min="36" max="16384" width="9.140625" style="1" customWidth="1"/>
  </cols>
  <sheetData>
    <row r="1" ht="24.75" customHeight="1">
      <c r="G1" s="5" t="s">
        <v>0</v>
      </c>
    </row>
    <row r="2" spans="2:7" ht="15" customHeight="1">
      <c r="B2" s="2" t="s">
        <v>1</v>
      </c>
      <c r="G2" s="3" t="s">
        <v>2</v>
      </c>
    </row>
    <row r="3" spans="2:7" ht="15" customHeight="1">
      <c r="B3" s="2" t="s">
        <v>3</v>
      </c>
      <c r="G3" s="3" t="s">
        <v>4</v>
      </c>
    </row>
    <row r="4" spans="2:7" ht="15" customHeight="1">
      <c r="B4" s="2" t="s">
        <v>5</v>
      </c>
      <c r="G4" s="3"/>
    </row>
    <row r="5" spans="2:7" ht="28.5" customHeight="1">
      <c r="B5" s="2" t="s">
        <v>6</v>
      </c>
      <c r="G5" s="3" t="s">
        <v>7</v>
      </c>
    </row>
    <row r="6" ht="15" customHeight="1"/>
    <row r="7" ht="1.5" customHeight="1"/>
    <row r="8" spans="1:11" ht="15" customHeight="1">
      <c r="A8" s="27" t="s">
        <v>8</v>
      </c>
      <c r="B8" s="28" t="s">
        <v>78</v>
      </c>
      <c r="C8" s="28" t="s">
        <v>9</v>
      </c>
      <c r="D8" s="28" t="s">
        <v>10</v>
      </c>
      <c r="E8" s="28" t="s">
        <v>11</v>
      </c>
      <c r="F8" s="28" t="s">
        <v>12</v>
      </c>
      <c r="G8" s="29" t="s">
        <v>13</v>
      </c>
      <c r="H8" s="27" t="s">
        <v>15</v>
      </c>
      <c r="I8" s="28" t="s">
        <v>14</v>
      </c>
      <c r="J8" s="30"/>
      <c r="K8" s="28" t="s">
        <v>16</v>
      </c>
    </row>
    <row r="9" spans="1:11" ht="1.5" customHeight="1">
      <c r="A9" s="31"/>
      <c r="B9" s="30"/>
      <c r="C9" s="30"/>
      <c r="D9" s="30"/>
      <c r="E9" s="30"/>
      <c r="F9" s="30"/>
      <c r="G9" s="32"/>
      <c r="H9" s="31"/>
      <c r="I9" s="30"/>
      <c r="J9" s="30"/>
      <c r="K9" s="30"/>
    </row>
    <row r="10" spans="1:11" ht="15" customHeight="1">
      <c r="A10" s="31"/>
      <c r="B10" s="30"/>
      <c r="C10" s="30"/>
      <c r="D10" s="30"/>
      <c r="E10" s="30"/>
      <c r="F10" s="30"/>
      <c r="G10" s="32"/>
      <c r="H10" s="31"/>
      <c r="I10" s="30"/>
      <c r="J10" s="30"/>
      <c r="K10" s="30"/>
    </row>
    <row r="11" spans="1:11" ht="12.75">
      <c r="A11" s="27" t="s">
        <v>17</v>
      </c>
      <c r="B11" s="33"/>
      <c r="C11" s="34"/>
      <c r="D11" s="34" t="s">
        <v>18</v>
      </c>
      <c r="E11" s="33"/>
      <c r="F11" s="33"/>
      <c r="G11" s="35" t="s">
        <v>19</v>
      </c>
      <c r="H11" s="27"/>
      <c r="I11" s="36"/>
      <c r="J11" s="30"/>
      <c r="K11" s="37"/>
    </row>
    <row r="12" spans="1:11" ht="51">
      <c r="A12" s="27">
        <v>1</v>
      </c>
      <c r="B12" s="33" t="s">
        <v>79</v>
      </c>
      <c r="C12" s="34" t="s">
        <v>9</v>
      </c>
      <c r="D12" s="34" t="s">
        <v>20</v>
      </c>
      <c r="E12" s="33"/>
      <c r="F12" s="33"/>
      <c r="G12" s="35" t="s">
        <v>21</v>
      </c>
      <c r="H12" s="27" t="s">
        <v>22</v>
      </c>
      <c r="I12" s="36">
        <v>2193.1</v>
      </c>
      <c r="J12" s="30"/>
      <c r="K12" s="37"/>
    </row>
    <row r="13" spans="1:11" ht="63.75">
      <c r="A13" s="27">
        <v>2</v>
      </c>
      <c r="B13" s="33" t="s">
        <v>79</v>
      </c>
      <c r="C13" s="34" t="s">
        <v>9</v>
      </c>
      <c r="D13" s="34" t="s">
        <v>23</v>
      </c>
      <c r="E13" s="33"/>
      <c r="F13" s="33"/>
      <c r="G13" s="35" t="s">
        <v>24</v>
      </c>
      <c r="H13" s="27" t="s">
        <v>22</v>
      </c>
      <c r="I13" s="36">
        <v>99.96</v>
      </c>
      <c r="J13" s="30"/>
      <c r="K13" s="37"/>
    </row>
    <row r="14" spans="1:11" ht="63.75">
      <c r="A14" s="27">
        <v>3</v>
      </c>
      <c r="B14" s="33" t="s">
        <v>79</v>
      </c>
      <c r="C14" s="34" t="s">
        <v>9</v>
      </c>
      <c r="D14" s="34" t="s">
        <v>25</v>
      </c>
      <c r="E14" s="33"/>
      <c r="F14" s="33"/>
      <c r="G14" s="35" t="s">
        <v>26</v>
      </c>
      <c r="H14" s="27" t="s">
        <v>22</v>
      </c>
      <c r="I14" s="36">
        <v>2093.14</v>
      </c>
      <c r="J14" s="30"/>
      <c r="K14" s="37"/>
    </row>
    <row r="15" spans="1:11" ht="76.5">
      <c r="A15" s="27">
        <v>4</v>
      </c>
      <c r="B15" s="33" t="s">
        <v>79</v>
      </c>
      <c r="C15" s="34" t="s">
        <v>9</v>
      </c>
      <c r="D15" s="34" t="s">
        <v>27</v>
      </c>
      <c r="E15" s="33"/>
      <c r="F15" s="33"/>
      <c r="G15" s="35" t="s">
        <v>28</v>
      </c>
      <c r="H15" s="27" t="s">
        <v>22</v>
      </c>
      <c r="I15" s="36">
        <v>284.25</v>
      </c>
      <c r="J15" s="30"/>
      <c r="K15" s="37"/>
    </row>
    <row r="16" spans="1:11" ht="38.25">
      <c r="A16" s="27">
        <v>5</v>
      </c>
      <c r="B16" s="33" t="s">
        <v>79</v>
      </c>
      <c r="C16" s="34" t="s">
        <v>9</v>
      </c>
      <c r="D16" s="34" t="s">
        <v>29</v>
      </c>
      <c r="E16" s="33"/>
      <c r="F16" s="33"/>
      <c r="G16" s="35" t="s">
        <v>30</v>
      </c>
      <c r="H16" s="27" t="s">
        <v>22</v>
      </c>
      <c r="I16" s="36">
        <v>284.25</v>
      </c>
      <c r="J16" s="30"/>
      <c r="K16" s="37"/>
    </row>
    <row r="17" spans="1:11" ht="63.75">
      <c r="A17" s="27">
        <v>6</v>
      </c>
      <c r="B17" s="33" t="s">
        <v>79</v>
      </c>
      <c r="C17" s="34" t="s">
        <v>9</v>
      </c>
      <c r="D17" s="34" t="s">
        <v>31</v>
      </c>
      <c r="E17" s="33"/>
      <c r="F17" s="33"/>
      <c r="G17" s="35" t="s">
        <v>32</v>
      </c>
      <c r="H17" s="27" t="s">
        <v>33</v>
      </c>
      <c r="I17" s="36">
        <v>512.64</v>
      </c>
      <c r="J17" s="30"/>
      <c r="K17" s="37"/>
    </row>
    <row r="18" spans="1:11" ht="51">
      <c r="A18" s="27">
        <v>7</v>
      </c>
      <c r="B18" s="33" t="s">
        <v>79</v>
      </c>
      <c r="C18" s="34" t="s">
        <v>9</v>
      </c>
      <c r="D18" s="34" t="s">
        <v>34</v>
      </c>
      <c r="E18" s="33"/>
      <c r="F18" s="33"/>
      <c r="G18" s="35" t="s">
        <v>35</v>
      </c>
      <c r="H18" s="27" t="s">
        <v>22</v>
      </c>
      <c r="I18" s="36">
        <v>2093.14</v>
      </c>
      <c r="J18" s="30"/>
      <c r="K18" s="37"/>
    </row>
    <row r="19" spans="1:11" ht="12.75">
      <c r="A19" s="27" t="s">
        <v>36</v>
      </c>
      <c r="B19" s="33" t="s">
        <v>80</v>
      </c>
      <c r="C19" s="34"/>
      <c r="D19" s="34" t="s">
        <v>18</v>
      </c>
      <c r="E19" s="33"/>
      <c r="F19" s="33"/>
      <c r="G19" s="35" t="s">
        <v>37</v>
      </c>
      <c r="H19" s="27"/>
      <c r="I19" s="36"/>
      <c r="J19" s="30"/>
      <c r="K19" s="37"/>
    </row>
    <row r="20" spans="1:11" ht="51">
      <c r="A20" s="27">
        <v>8</v>
      </c>
      <c r="B20" s="33" t="s">
        <v>80</v>
      </c>
      <c r="C20" s="34" t="s">
        <v>9</v>
      </c>
      <c r="D20" s="34" t="s">
        <v>38</v>
      </c>
      <c r="E20" s="33"/>
      <c r="F20" s="33"/>
      <c r="G20" s="35" t="s">
        <v>39</v>
      </c>
      <c r="H20" s="27" t="s">
        <v>22</v>
      </c>
      <c r="I20" s="36">
        <v>96.26</v>
      </c>
      <c r="J20" s="30"/>
      <c r="K20" s="37"/>
    </row>
    <row r="21" spans="1:11" ht="38.25">
      <c r="A21" s="27">
        <v>9</v>
      </c>
      <c r="B21" s="33" t="s">
        <v>80</v>
      </c>
      <c r="C21" s="34" t="s">
        <v>9</v>
      </c>
      <c r="D21" s="34" t="s">
        <v>40</v>
      </c>
      <c r="E21" s="33"/>
      <c r="F21" s="33"/>
      <c r="G21" s="35" t="s">
        <v>41</v>
      </c>
      <c r="H21" s="27" t="s">
        <v>22</v>
      </c>
      <c r="I21" s="36">
        <v>3.7</v>
      </c>
      <c r="J21" s="30"/>
      <c r="K21" s="37"/>
    </row>
    <row r="22" spans="1:11" ht="51">
      <c r="A22" s="27">
        <v>10</v>
      </c>
      <c r="B22" s="33" t="s">
        <v>80</v>
      </c>
      <c r="C22" s="34" t="s">
        <v>9</v>
      </c>
      <c r="D22" s="34" t="s">
        <v>42</v>
      </c>
      <c r="E22" s="33"/>
      <c r="F22" s="33"/>
      <c r="G22" s="35" t="s">
        <v>43</v>
      </c>
      <c r="H22" s="27" t="s">
        <v>44</v>
      </c>
      <c r="I22" s="36">
        <v>19</v>
      </c>
      <c r="J22" s="30"/>
      <c r="K22" s="37"/>
    </row>
    <row r="23" spans="1:11" ht="51">
      <c r="A23" s="27">
        <v>11</v>
      </c>
      <c r="B23" s="33" t="s">
        <v>80</v>
      </c>
      <c r="C23" s="34" t="s">
        <v>9</v>
      </c>
      <c r="D23" s="34" t="s">
        <v>45</v>
      </c>
      <c r="E23" s="33"/>
      <c r="F23" s="33"/>
      <c r="G23" s="35" t="s">
        <v>46</v>
      </c>
      <c r="H23" s="27" t="s">
        <v>47</v>
      </c>
      <c r="I23" s="36">
        <v>1</v>
      </c>
      <c r="J23" s="30"/>
      <c r="K23" s="37"/>
    </row>
    <row r="24" spans="1:11" ht="38.25">
      <c r="A24" s="27">
        <v>12</v>
      </c>
      <c r="B24" s="33" t="s">
        <v>80</v>
      </c>
      <c r="C24" s="34" t="s">
        <v>9</v>
      </c>
      <c r="D24" s="34" t="s">
        <v>48</v>
      </c>
      <c r="E24" s="33"/>
      <c r="F24" s="33"/>
      <c r="G24" s="35" t="s">
        <v>49</v>
      </c>
      <c r="H24" s="27" t="s">
        <v>44</v>
      </c>
      <c r="I24" s="36">
        <v>452.5</v>
      </c>
      <c r="J24" s="30"/>
      <c r="K24" s="37"/>
    </row>
    <row r="25" spans="1:11" ht="51">
      <c r="A25" s="27">
        <v>13</v>
      </c>
      <c r="B25" s="33" t="s">
        <v>80</v>
      </c>
      <c r="C25" s="34" t="s">
        <v>9</v>
      </c>
      <c r="D25" s="34" t="s">
        <v>50</v>
      </c>
      <c r="E25" s="33"/>
      <c r="F25" s="33"/>
      <c r="G25" s="35" t="s">
        <v>51</v>
      </c>
      <c r="H25" s="27" t="s">
        <v>44</v>
      </c>
      <c r="I25" s="36">
        <v>189.5</v>
      </c>
      <c r="J25" s="30"/>
      <c r="K25" s="37"/>
    </row>
    <row r="26" spans="1:11" ht="38.25">
      <c r="A26" s="27">
        <v>14</v>
      </c>
      <c r="B26" s="33" t="s">
        <v>80</v>
      </c>
      <c r="C26" s="34" t="s">
        <v>9</v>
      </c>
      <c r="D26" s="34" t="s">
        <v>52</v>
      </c>
      <c r="E26" s="33"/>
      <c r="F26" s="33"/>
      <c r="G26" s="35" t="s">
        <v>77</v>
      </c>
      <c r="H26" s="27" t="s">
        <v>44</v>
      </c>
      <c r="I26" s="36">
        <v>28</v>
      </c>
      <c r="J26" s="30"/>
      <c r="K26" s="37"/>
    </row>
    <row r="27" spans="1:11" ht="38.25">
      <c r="A27" s="27">
        <v>15</v>
      </c>
      <c r="B27" s="33" t="s">
        <v>80</v>
      </c>
      <c r="C27" s="34" t="s">
        <v>9</v>
      </c>
      <c r="D27" s="34" t="s">
        <v>53</v>
      </c>
      <c r="E27" s="33"/>
      <c r="F27" s="33"/>
      <c r="G27" s="35" t="s">
        <v>54</v>
      </c>
      <c r="H27" s="27" t="s">
        <v>47</v>
      </c>
      <c r="I27" s="36">
        <v>22</v>
      </c>
      <c r="J27" s="30"/>
      <c r="K27" s="37"/>
    </row>
    <row r="28" spans="1:11" ht="51">
      <c r="A28" s="27">
        <v>16</v>
      </c>
      <c r="B28" s="33" t="s">
        <v>80</v>
      </c>
      <c r="C28" s="34" t="s">
        <v>9</v>
      </c>
      <c r="D28" s="34" t="s">
        <v>55</v>
      </c>
      <c r="E28" s="33"/>
      <c r="F28" s="33"/>
      <c r="G28" s="35" t="s">
        <v>76</v>
      </c>
      <c r="H28" s="27" t="s">
        <v>47</v>
      </c>
      <c r="I28" s="36">
        <v>12</v>
      </c>
      <c r="J28" s="30"/>
      <c r="K28" s="37"/>
    </row>
    <row r="29" spans="1:11" ht="12.75">
      <c r="A29" s="27">
        <v>17</v>
      </c>
      <c r="B29" s="33" t="s">
        <v>80</v>
      </c>
      <c r="C29" s="34"/>
      <c r="D29" s="34" t="s">
        <v>56</v>
      </c>
      <c r="E29" s="33"/>
      <c r="F29" s="33"/>
      <c r="G29" s="35" t="s">
        <v>57</v>
      </c>
      <c r="H29" s="27" t="s">
        <v>47</v>
      </c>
      <c r="I29" s="36">
        <v>2</v>
      </c>
      <c r="J29" s="30"/>
      <c r="K29" s="37"/>
    </row>
    <row r="30" spans="1:11" ht="63.75">
      <c r="A30" s="27">
        <v>18</v>
      </c>
      <c r="B30" s="33" t="s">
        <v>80</v>
      </c>
      <c r="C30" s="34" t="s">
        <v>9</v>
      </c>
      <c r="D30" s="34" t="s">
        <v>58</v>
      </c>
      <c r="E30" s="33"/>
      <c r="F30" s="33"/>
      <c r="G30" s="35" t="s">
        <v>59</v>
      </c>
      <c r="H30" s="27" t="s">
        <v>47</v>
      </c>
      <c r="I30" s="36">
        <v>1</v>
      </c>
      <c r="J30" s="30"/>
      <c r="K30" s="37"/>
    </row>
    <row r="31" spans="1:11" ht="12.75">
      <c r="A31" s="27">
        <v>19</v>
      </c>
      <c r="B31" s="33" t="s">
        <v>80</v>
      </c>
      <c r="C31" s="34" t="s">
        <v>9</v>
      </c>
      <c r="D31" s="34" t="s">
        <v>60</v>
      </c>
      <c r="E31" s="33"/>
      <c r="F31" s="33"/>
      <c r="G31" s="35" t="s">
        <v>61</v>
      </c>
      <c r="H31" s="27" t="s">
        <v>33</v>
      </c>
      <c r="I31" s="36">
        <v>4</v>
      </c>
      <c r="J31" s="30"/>
      <c r="K31" s="37"/>
    </row>
    <row r="32" spans="1:11" ht="38.25">
      <c r="A32" s="27">
        <v>20</v>
      </c>
      <c r="B32" s="33" t="s">
        <v>80</v>
      </c>
      <c r="C32" s="34" t="s">
        <v>9</v>
      </c>
      <c r="D32" s="34" t="s">
        <v>62</v>
      </c>
      <c r="E32" s="33"/>
      <c r="F32" s="33"/>
      <c r="G32" s="35" t="s">
        <v>75</v>
      </c>
      <c r="H32" s="27" t="s">
        <v>22</v>
      </c>
      <c r="I32" s="36">
        <v>0.85</v>
      </c>
      <c r="J32" s="30"/>
      <c r="K32" s="37"/>
    </row>
    <row r="33" spans="1:11" ht="12.75">
      <c r="A33" s="27" t="s">
        <v>63</v>
      </c>
      <c r="B33" s="33"/>
      <c r="C33" s="34"/>
      <c r="D33" s="34" t="s">
        <v>18</v>
      </c>
      <c r="E33" s="33"/>
      <c r="F33" s="33"/>
      <c r="G33" s="35" t="s">
        <v>64</v>
      </c>
      <c r="H33" s="27"/>
      <c r="I33" s="36"/>
      <c r="J33" s="30"/>
      <c r="K33" s="37"/>
    </row>
    <row r="34" spans="1:11" ht="25.5">
      <c r="A34" s="27">
        <v>21</v>
      </c>
      <c r="B34" s="33" t="s">
        <v>80</v>
      </c>
      <c r="C34" s="34" t="s">
        <v>9</v>
      </c>
      <c r="D34" s="34" t="s">
        <v>58</v>
      </c>
      <c r="E34" s="33"/>
      <c r="F34" s="33"/>
      <c r="G34" s="35" t="s">
        <v>65</v>
      </c>
      <c r="H34" s="27" t="s">
        <v>66</v>
      </c>
      <c r="I34" s="36">
        <v>1</v>
      </c>
      <c r="J34" s="30"/>
      <c r="K34" s="37">
        <v>5</v>
      </c>
    </row>
    <row r="35" spans="1:11" ht="25.5">
      <c r="A35" s="27">
        <v>22</v>
      </c>
      <c r="B35" s="33" t="s">
        <v>80</v>
      </c>
      <c r="C35" s="34" t="s">
        <v>9</v>
      </c>
      <c r="D35" s="34" t="s">
        <v>58</v>
      </c>
      <c r="E35" s="33"/>
      <c r="F35" s="33"/>
      <c r="G35" s="35" t="s">
        <v>67</v>
      </c>
      <c r="H35" s="27" t="s">
        <v>47</v>
      </c>
      <c r="I35" s="36">
        <v>1</v>
      </c>
      <c r="J35" s="30"/>
      <c r="K35" s="37">
        <v>2</v>
      </c>
    </row>
    <row r="36" spans="1:11" ht="12.75">
      <c r="A36" s="27" t="s">
        <v>68</v>
      </c>
      <c r="B36" s="33"/>
      <c r="C36" s="34"/>
      <c r="D36" s="34" t="s">
        <v>18</v>
      </c>
      <c r="E36" s="33"/>
      <c r="F36" s="33"/>
      <c r="G36" s="35" t="s">
        <v>69</v>
      </c>
      <c r="H36" s="27"/>
      <c r="I36" s="36"/>
      <c r="J36" s="30"/>
      <c r="K36" s="37"/>
    </row>
    <row r="37" spans="1:11" ht="51">
      <c r="A37" s="27">
        <v>23</v>
      </c>
      <c r="B37" s="33" t="s">
        <v>80</v>
      </c>
      <c r="C37" s="34" t="s">
        <v>9</v>
      </c>
      <c r="D37" s="34" t="s">
        <v>70</v>
      </c>
      <c r="E37" s="33"/>
      <c r="F37" s="33"/>
      <c r="G37" s="35" t="s">
        <v>74</v>
      </c>
      <c r="H37" s="27" t="s">
        <v>71</v>
      </c>
      <c r="I37" s="36">
        <v>48</v>
      </c>
      <c r="J37" s="30"/>
      <c r="K37" s="37"/>
    </row>
    <row r="38" spans="1:11" ht="25.5">
      <c r="A38" s="27">
        <v>24</v>
      </c>
      <c r="B38" s="33" t="s">
        <v>80</v>
      </c>
      <c r="C38" s="34" t="s">
        <v>9</v>
      </c>
      <c r="D38" s="34" t="s">
        <v>72</v>
      </c>
      <c r="E38" s="33"/>
      <c r="F38" s="33"/>
      <c r="G38" s="35" t="s">
        <v>73</v>
      </c>
      <c r="H38" s="27" t="s">
        <v>44</v>
      </c>
      <c r="I38" s="36">
        <v>40</v>
      </c>
      <c r="J38" s="30"/>
      <c r="K38" s="3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5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14.00390625" style="0" bestFit="1" customWidth="1"/>
    <col min="2" max="2" width="114.57421875" style="0" bestFit="1" customWidth="1"/>
    <col min="4" max="4" width="18.7109375" style="0" bestFit="1" customWidth="1"/>
  </cols>
  <sheetData>
    <row r="2" ht="15.75">
      <c r="B2" s="60" t="s">
        <v>178</v>
      </c>
    </row>
    <row r="3" ht="12.75">
      <c r="B3" s="61" t="s">
        <v>105</v>
      </c>
    </row>
    <row r="4" ht="15">
      <c r="B4" s="41"/>
    </row>
    <row r="5" spans="1:4" ht="12.75">
      <c r="A5" s="52" t="s">
        <v>147</v>
      </c>
      <c r="B5" s="52" t="s">
        <v>148</v>
      </c>
      <c r="C5" s="52" t="s">
        <v>149</v>
      </c>
      <c r="D5" s="52" t="s">
        <v>150</v>
      </c>
    </row>
    <row r="6" spans="1:4" ht="12.75">
      <c r="A6" s="52" t="s">
        <v>151</v>
      </c>
      <c r="B6" s="52" t="s">
        <v>152</v>
      </c>
      <c r="C6" s="52" t="s">
        <v>110</v>
      </c>
      <c r="D6" s="52">
        <v>1</v>
      </c>
    </row>
    <row r="7" spans="1:4" ht="12.75">
      <c r="A7" s="52" t="s">
        <v>151</v>
      </c>
      <c r="B7" s="52" t="s">
        <v>153</v>
      </c>
      <c r="C7" s="52" t="s">
        <v>110</v>
      </c>
      <c r="D7" s="52">
        <v>3</v>
      </c>
    </row>
    <row r="8" spans="1:4" ht="12.75">
      <c r="A8" s="52" t="s">
        <v>151</v>
      </c>
      <c r="B8" s="52" t="s">
        <v>154</v>
      </c>
      <c r="C8" s="52" t="s">
        <v>22</v>
      </c>
      <c r="D8" s="52" t="s">
        <v>155</v>
      </c>
    </row>
    <row r="9" spans="1:4" ht="12.75">
      <c r="A9" s="52" t="s">
        <v>151</v>
      </c>
      <c r="B9" s="52" t="s">
        <v>156</v>
      </c>
      <c r="C9" s="52" t="s">
        <v>44</v>
      </c>
      <c r="D9" s="52" t="s">
        <v>157</v>
      </c>
    </row>
    <row r="10" spans="1:4" ht="12.75">
      <c r="A10" s="52" t="s">
        <v>151</v>
      </c>
      <c r="B10" s="52" t="s">
        <v>158</v>
      </c>
      <c r="C10" s="52" t="s">
        <v>44</v>
      </c>
      <c r="D10" s="52">
        <v>46</v>
      </c>
    </row>
    <row r="11" spans="1:4" ht="12.75">
      <c r="A11" s="52" t="s">
        <v>151</v>
      </c>
      <c r="B11" s="52" t="s">
        <v>159</v>
      </c>
      <c r="C11" s="52" t="s">
        <v>44</v>
      </c>
      <c r="D11" s="52">
        <v>175</v>
      </c>
    </row>
    <row r="12" spans="1:4" ht="12.75">
      <c r="A12" s="52" t="s">
        <v>151</v>
      </c>
      <c r="B12" s="52" t="s">
        <v>160</v>
      </c>
      <c r="C12" s="52" t="s">
        <v>44</v>
      </c>
      <c r="D12" s="52">
        <v>6</v>
      </c>
    </row>
    <row r="13" spans="1:4" ht="12.75">
      <c r="A13" s="52" t="s">
        <v>151</v>
      </c>
      <c r="B13" s="52" t="s">
        <v>161</v>
      </c>
      <c r="C13" s="52" t="s">
        <v>44</v>
      </c>
      <c r="D13" s="52">
        <v>856</v>
      </c>
    </row>
    <row r="14" spans="1:4" ht="12.75">
      <c r="A14" s="52" t="s">
        <v>151</v>
      </c>
      <c r="B14" s="52" t="s">
        <v>162</v>
      </c>
      <c r="C14" s="52" t="s">
        <v>110</v>
      </c>
      <c r="D14" s="52">
        <v>22</v>
      </c>
    </row>
    <row r="15" spans="1:4" ht="12.75">
      <c r="A15" s="52" t="s">
        <v>151</v>
      </c>
      <c r="B15" s="52" t="s">
        <v>163</v>
      </c>
      <c r="C15" s="52" t="s">
        <v>22</v>
      </c>
      <c r="D15" s="52" t="s">
        <v>164</v>
      </c>
    </row>
    <row r="16" spans="1:4" ht="12.75">
      <c r="A16" s="52" t="s">
        <v>151</v>
      </c>
      <c r="B16" s="52" t="s">
        <v>165</v>
      </c>
      <c r="C16" s="52" t="s">
        <v>110</v>
      </c>
      <c r="D16" s="52">
        <v>18</v>
      </c>
    </row>
    <row r="17" spans="1:4" ht="12.75">
      <c r="A17" s="52" t="s">
        <v>151</v>
      </c>
      <c r="B17" s="52" t="s">
        <v>166</v>
      </c>
      <c r="C17" s="52" t="s">
        <v>110</v>
      </c>
      <c r="D17" s="52">
        <v>18</v>
      </c>
    </row>
    <row r="18" spans="1:4" ht="12.75">
      <c r="A18" s="52" t="s">
        <v>151</v>
      </c>
      <c r="B18" s="52" t="s">
        <v>167</v>
      </c>
      <c r="C18" s="52" t="s">
        <v>110</v>
      </c>
      <c r="D18" s="52">
        <v>18</v>
      </c>
    </row>
    <row r="19" spans="1:4" ht="12.75">
      <c r="A19" s="52" t="s">
        <v>151</v>
      </c>
      <c r="B19" s="52" t="s">
        <v>168</v>
      </c>
      <c r="C19" s="52" t="s">
        <v>169</v>
      </c>
      <c r="D19" s="52">
        <v>18</v>
      </c>
    </row>
    <row r="20" spans="1:4" ht="12.75">
      <c r="A20" s="52" t="s">
        <v>151</v>
      </c>
      <c r="B20" s="52" t="s">
        <v>170</v>
      </c>
      <c r="C20" s="52" t="s">
        <v>110</v>
      </c>
      <c r="D20" s="52">
        <v>44</v>
      </c>
    </row>
    <row r="21" spans="1:4" ht="12.75">
      <c r="A21" s="52" t="s">
        <v>151</v>
      </c>
      <c r="B21" s="52" t="s">
        <v>171</v>
      </c>
      <c r="C21" s="52" t="s">
        <v>44</v>
      </c>
      <c r="D21" s="52">
        <v>10</v>
      </c>
    </row>
    <row r="22" spans="1:4" ht="12.75">
      <c r="A22" s="52" t="s">
        <v>151</v>
      </c>
      <c r="B22" s="52" t="s">
        <v>172</v>
      </c>
      <c r="C22" s="52" t="s">
        <v>44</v>
      </c>
      <c r="D22" s="52">
        <v>12</v>
      </c>
    </row>
    <row r="23" spans="1:4" ht="12.75">
      <c r="A23" s="52" t="s">
        <v>173</v>
      </c>
      <c r="B23" s="52" t="s">
        <v>174</v>
      </c>
      <c r="C23" s="52" t="s">
        <v>175</v>
      </c>
      <c r="D23" s="52">
        <v>22</v>
      </c>
    </row>
    <row r="24" spans="1:4" ht="12.75">
      <c r="A24" s="52" t="s">
        <v>173</v>
      </c>
      <c r="B24" s="52" t="s">
        <v>176</v>
      </c>
      <c r="C24" s="52" t="s">
        <v>110</v>
      </c>
      <c r="D24" s="52">
        <v>23</v>
      </c>
    </row>
    <row r="25" spans="1:4" ht="12.75">
      <c r="A25" s="52" t="s">
        <v>173</v>
      </c>
      <c r="B25" s="52" t="s">
        <v>177</v>
      </c>
      <c r="C25" s="52" t="s">
        <v>110</v>
      </c>
      <c r="D25" s="52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ZOI Komplex-Bud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Stańczyk</dc:creator>
  <cp:keywords/>
  <dc:description/>
  <cp:lastModifiedBy>Walasek</cp:lastModifiedBy>
  <dcterms:created xsi:type="dcterms:W3CDTF">2009-07-09T12:55:18Z</dcterms:created>
  <dcterms:modified xsi:type="dcterms:W3CDTF">2009-07-10T08:24:26Z</dcterms:modified>
  <cp:category/>
  <cp:version/>
  <cp:contentType/>
  <cp:contentStatus/>
</cp:coreProperties>
</file>